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<sst xmlns="http://schemas.openxmlformats.org/spreadsheetml/2006/main" count="379" uniqueCount="181">
  <si>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</si>
  <si>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</si>
  <si>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</si>
  <si>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</si>
  <si>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</si>
  <si>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</si>
  <si>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</si>
  <si>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</si>
  <si>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</si>
  <si>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</si>
  <si>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</si>
  <si>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</si>
  <si>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</si>
  <si>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</si>
  <si>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</si>
  <si>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</si>
  <si>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</si>
  <si>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</si>
  <si>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</si>
  <si>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</si>
  <si>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</si>
  <si>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</si>
  <si>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</si>
  <si>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</si>
  <si>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</si>
  <si>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</si>
  <si>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</si>
  <si>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</si>
  <si>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</si>
  <si>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</si>
  <si>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</si>
  <si>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</si>
  <si>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</si>
  <si>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</si>
  <si>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</si>
  <si>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</si>
  <si>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</si>
  <si>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</si>
  <si>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</si>
  <si>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</si>
  <si>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</si>
  <si>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</si>
  <si>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</si>
  <si>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</si>
  <si>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</si>
  <si>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</si>
  <si>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</si>
  <si>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</si>
  <si>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</si>
  <si>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</si>
  <si>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</si>
  <si>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</si>
  <si>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</si>
  <si>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</si>
  <si>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</si>
  <si>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</si>
  <si>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</si>
  <si>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</si>
  <si>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</si>
  <si>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</si>
  <si>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</si>
  <si>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</si>
  <si>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</si>
  <si>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</si>
  <si>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</si>
  <si>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</si>
  <si>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</si>
  <si>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</si>
  <si>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</si>
  <si>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</si>
  <si>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</si>
  <si>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</si>
  <si>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</si>
  <si>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</si>
  <si>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</si>
  <si>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</si>
  <si>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</si>
  <si>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</si>
  <si>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</si>
  <si>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</si>
  <si>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</si>
  <si>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</si>
  <si>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</si>
  <si>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</si>
  <si>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</si>
  <si>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</si>
  <si>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</si>
  <si>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</si>
  <si>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</si>
  <si>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</si>
  <si>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</si>
  <si>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</si>
  <si>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</si>
  <si>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</si>
  <si>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</si>
  <si>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</si>
  <si>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</si>
  <si>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</si>
  <si>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</si>
  <si>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</si>
  <si>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</si>
  <si>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</si>
  <si>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</si>
  <si>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</si>
  <si>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</si>
  <si>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</si>
  <si>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</si>
  <si>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</si>
  <si>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</si>
  <si>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</si>
  <si>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</si>
  <si>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</si>
  <si>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</si>
  <si>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</si>
  <si>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</si>
  <si>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</si>
  <si>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</si>
  <si>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</si>
  <si>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</si>
  <si>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</si>
  <si>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</si>
  <si>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</si>
  <si>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</si>
  <si>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</si>
  <si>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</si>
  <si>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</si>
  <si>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</si>
  <si>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</si>
  <si>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</si>
  <si>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</si>
  <si>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</si>
  <si>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</si>
  <si>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</si>
  <si>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</si>
  <si>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</si>
  <si>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</si>
  <si>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</si>
  <si>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</si>
  <si>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</si>
  <si>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</si>
  <si>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</si>
  <si>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</si>
  <si>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</si>
  <si>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</si>
  <si>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</si>
  <si>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</si>
  <si>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</si>
  <si>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</si>
  <si>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</si>
  <si>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</si>
  <si>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</si>
  <si>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</si>
  <si>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</si>
  <si>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</si>
  <si>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</si>
  <si>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</si>
  <si>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</si>
  <si>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</si>
  <si>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</si>
  <si>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</si>
  <si>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</si>
  <si>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</si>
  <si>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</si>
  <si>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</si>
  <si>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</si>
  <si>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</si>
  <si>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</si>
  <si>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</si>
  <si>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</si>
  <si>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</si>
  <si>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</si>
  <si>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</si>
  <si>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</si>
  <si>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</si>
  <si>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PE ANUL 2019 ŞI ESTIMARI PENTRU ANII 2020-2022</t>
  </si>
  <si>
    <t>Buget 2019</t>
  </si>
  <si>
    <t>Estimari 2022</t>
  </si>
  <si>
    <t xml:space="preserve">    Ordonator principal de credite delegat,   </t>
  </si>
  <si>
    <t>Romulus Victor Nicolicea</t>
  </si>
  <si>
    <t>Romeo Titus Radu</t>
  </si>
  <si>
    <t>La Hotararea nr. 306/ 25.07.2019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</si>
</sst>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172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="75" zoomScaleNormal="75" zoomScaleSheetLayoutView="90" workbookViewId="0" topLeftCell="A210">
      <selection activeCell="A288" sqref="A288:K288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05" t="s">
        <v>0</v>
      </c>
      <c r="K1" s="105"/>
    </row>
    <row r="2" spans="1:22" ht="20.25" customHeight="1">
      <c r="A2" s="48"/>
      <c r="B2" s="49"/>
      <c r="D2" s="51"/>
      <c r="E2" s="51"/>
      <c r="I2" s="114" t="s">
        <v>180</v>
      </c>
      <c r="J2" s="114"/>
      <c r="K2" s="114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5"/>
      <c r="H3" s="115"/>
      <c r="I3" s="115"/>
      <c r="J3" s="115"/>
      <c r="K3" s="115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8">
      <c r="A10" s="116" t="s">
        <v>170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8">
      <c r="A11" s="116" t="s">
        <v>174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8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.75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7" t="s">
        <v>2</v>
      </c>
      <c r="B14" s="107" t="s">
        <v>3</v>
      </c>
      <c r="C14" s="107" t="s">
        <v>4</v>
      </c>
      <c r="D14" s="107" t="s">
        <v>168</v>
      </c>
      <c r="E14" s="118"/>
      <c r="F14" s="111" t="s">
        <v>169</v>
      </c>
      <c r="G14" s="108" t="s">
        <v>167</v>
      </c>
      <c r="H14" s="107" t="s">
        <v>5</v>
      </c>
      <c r="I14" s="107" t="s">
        <v>6</v>
      </c>
      <c r="J14" s="107" t="s">
        <v>7</v>
      </c>
      <c r="K14" s="107" t="s">
        <v>8</v>
      </c>
    </row>
    <row r="15" spans="1:11" ht="12" customHeight="1" thickBot="1" thickTop="1">
      <c r="A15" s="117"/>
      <c r="B15" s="107"/>
      <c r="C15" s="107"/>
      <c r="D15" s="107"/>
      <c r="E15" s="118"/>
      <c r="F15" s="112"/>
      <c r="G15" s="109"/>
      <c r="H15" s="107"/>
      <c r="I15" s="107"/>
      <c r="J15" s="107" t="s">
        <v>9</v>
      </c>
      <c r="K15" s="107"/>
    </row>
    <row r="16" spans="1:11" ht="12" customHeight="1" thickBot="1" thickTop="1">
      <c r="A16" s="117"/>
      <c r="B16" s="107"/>
      <c r="C16" s="107"/>
      <c r="D16" s="107"/>
      <c r="E16" s="118"/>
      <c r="F16" s="112"/>
      <c r="G16" s="109"/>
      <c r="H16" s="107"/>
      <c r="I16" s="107"/>
      <c r="J16" s="107" t="s">
        <v>10</v>
      </c>
      <c r="K16" s="107"/>
    </row>
    <row r="17" spans="1:11" ht="2.25" customHeight="1" thickBot="1" thickTop="1">
      <c r="A17" s="117"/>
      <c r="B17" s="107"/>
      <c r="C17" s="107"/>
      <c r="D17" s="107"/>
      <c r="E17" s="118"/>
      <c r="F17" s="112"/>
      <c r="G17" s="109"/>
      <c r="H17" s="107"/>
      <c r="I17" s="107"/>
      <c r="J17" s="107" t="s">
        <v>11</v>
      </c>
      <c r="K17" s="107"/>
    </row>
    <row r="18" spans="1:11" ht="12" customHeight="1" thickBot="1" thickTop="1">
      <c r="A18" s="117"/>
      <c r="B18" s="107"/>
      <c r="C18" s="107"/>
      <c r="D18" s="107"/>
      <c r="E18" s="118"/>
      <c r="F18" s="112"/>
      <c r="G18" s="109"/>
      <c r="H18" s="107"/>
      <c r="I18" s="107"/>
      <c r="J18" s="107"/>
      <c r="K18" s="107"/>
    </row>
    <row r="19" spans="1:11" ht="12" customHeight="1" thickBot="1" thickTop="1">
      <c r="A19" s="117"/>
      <c r="B19" s="107"/>
      <c r="C19" s="107"/>
      <c r="D19" s="107"/>
      <c r="E19" s="118"/>
      <c r="F19" s="112"/>
      <c r="G19" s="109"/>
      <c r="H19" s="107"/>
      <c r="I19" s="107"/>
      <c r="J19" s="107"/>
      <c r="K19" s="107"/>
    </row>
    <row r="20" spans="1:11" ht="56.25" customHeight="1" thickBot="1" thickTop="1">
      <c r="A20" s="117"/>
      <c r="B20" s="107"/>
      <c r="C20" s="107"/>
      <c r="D20" s="107"/>
      <c r="E20" s="118"/>
      <c r="F20" s="112"/>
      <c r="G20" s="109"/>
      <c r="H20" s="107"/>
      <c r="I20" s="107"/>
      <c r="J20" s="107"/>
      <c r="K20" s="107"/>
    </row>
    <row r="21" spans="1:11" ht="12.75" customHeight="1" thickBot="1" thickTop="1">
      <c r="A21" s="117"/>
      <c r="B21" s="107"/>
      <c r="C21" s="107"/>
      <c r="D21" s="107"/>
      <c r="E21" s="118"/>
      <c r="F21" s="112"/>
      <c r="G21" s="109"/>
      <c r="H21" s="107"/>
      <c r="I21" s="107"/>
      <c r="J21" s="107"/>
      <c r="K21" s="107"/>
    </row>
    <row r="22" spans="1:11" ht="12.75" customHeight="1" thickBot="1" thickTop="1">
      <c r="A22" s="117"/>
      <c r="B22" s="107"/>
      <c r="C22" s="107"/>
      <c r="D22" s="107"/>
      <c r="E22" s="118"/>
      <c r="F22" s="113"/>
      <c r="G22" s="110"/>
      <c r="H22" s="107"/>
      <c r="I22" s="107"/>
      <c r="J22" s="107"/>
      <c r="K22" s="107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175</v>
      </c>
      <c r="B25" s="68"/>
      <c r="C25" s="69">
        <f aca="true" t="shared" si="0" ref="C25:J28">SUM(C30+C110+C115+C120+C135)</f>
        <v>588831</v>
      </c>
      <c r="D25" s="69">
        <f t="shared" si="0"/>
        <v>453825</v>
      </c>
      <c r="E25" s="69">
        <f t="shared" si="0"/>
        <v>0</v>
      </c>
      <c r="F25" s="69">
        <f t="shared" si="0"/>
        <v>0</v>
      </c>
      <c r="G25" s="69">
        <f t="shared" si="0"/>
        <v>5309</v>
      </c>
      <c r="H25" s="69">
        <f t="shared" si="0"/>
        <v>0</v>
      </c>
      <c r="I25" s="69">
        <f t="shared" si="0"/>
        <v>1047965</v>
      </c>
      <c r="J25" s="69">
        <f t="shared" si="0"/>
        <v>-103422</v>
      </c>
      <c r="K25" s="71">
        <f aca="true" t="shared" si="1" ref="K25:K91">SUM(I25+J25)</f>
        <v>944543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42291</v>
      </c>
      <c r="H26" s="69">
        <f t="shared" si="0"/>
        <v>0</v>
      </c>
      <c r="I26" s="69">
        <f t="shared" si="0"/>
        <v>1232825</v>
      </c>
      <c r="J26" s="69">
        <f t="shared" si="0"/>
        <v>-108397</v>
      </c>
      <c r="K26" s="71">
        <f t="shared" si="1"/>
        <v>1124428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176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175</v>
      </c>
      <c r="B30" s="75"/>
      <c r="C30" s="76">
        <f>SUM(C35+C105)</f>
        <v>462924</v>
      </c>
      <c r="D30" s="74">
        <f aca="true" t="shared" si="2" ref="D30:J30">SUM(D35+D105)</f>
        <v>242126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705050</v>
      </c>
      <c r="J30" s="76">
        <f t="shared" si="2"/>
        <v>0</v>
      </c>
      <c r="K30" s="76">
        <f t="shared" si="1"/>
        <v>705050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176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175</v>
      </c>
      <c r="B35" s="75"/>
      <c r="C35" s="76">
        <f>SUM(C40+C50+C65+C70+C75+C100)</f>
        <v>418431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418431</v>
      </c>
      <c r="J35" s="76">
        <f t="shared" si="4"/>
        <v>0</v>
      </c>
      <c r="K35" s="76">
        <f t="shared" si="1"/>
        <v>418431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176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175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176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175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176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175</v>
      </c>
      <c r="B50" s="75"/>
      <c r="C50" s="81">
        <f>SUM(C55+C60)</f>
        <v>253192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253192</v>
      </c>
      <c r="J50" s="81">
        <f t="shared" si="7"/>
        <v>0</v>
      </c>
      <c r="K50" s="76">
        <f t="shared" si="1"/>
        <v>253192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176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175</v>
      </c>
      <c r="B55" s="46"/>
      <c r="C55" s="83">
        <v>653</v>
      </c>
      <c r="D55" s="79"/>
      <c r="E55" s="79"/>
      <c r="F55" s="79"/>
      <c r="G55" s="79"/>
      <c r="H55" s="79"/>
      <c r="I55" s="47">
        <f aca="true" t="shared" si="9" ref="I55:I73">SUM(C55+D55+E55+F55+G55+H55)</f>
        <v>653</v>
      </c>
      <c r="J55" s="79"/>
      <c r="K55" s="76">
        <f t="shared" si="1"/>
        <v>653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176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175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176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175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176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175</v>
      </c>
      <c r="B70" s="46"/>
      <c r="C70" s="83">
        <v>105861</v>
      </c>
      <c r="D70" s="79"/>
      <c r="E70" s="79"/>
      <c r="F70" s="79"/>
      <c r="G70" s="79"/>
      <c r="H70" s="79"/>
      <c r="I70" s="76">
        <f t="shared" si="9"/>
        <v>105861</v>
      </c>
      <c r="J70" s="79"/>
      <c r="K70" s="76">
        <f t="shared" si="1"/>
        <v>105861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176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175</v>
      </c>
      <c r="B75" s="75"/>
      <c r="C75" s="81">
        <f>SUM(C80+C85+C90+C95)</f>
        <v>55478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55478</v>
      </c>
      <c r="J75" s="81">
        <f t="shared" si="10"/>
        <v>0</v>
      </c>
      <c r="K75" s="76">
        <f t="shared" si="1"/>
        <v>55478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176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175</v>
      </c>
      <c r="B80" s="46"/>
      <c r="C80" s="71">
        <v>28128</v>
      </c>
      <c r="D80" s="79"/>
      <c r="E80" s="79"/>
      <c r="F80" s="79"/>
      <c r="G80" s="79"/>
      <c r="H80" s="79"/>
      <c r="I80" s="47">
        <f aca="true" t="shared" si="12" ref="I80:I118">SUM(C80+D80+E80+F80+G80+H80)</f>
        <v>28128</v>
      </c>
      <c r="J80" s="79"/>
      <c r="K80" s="76">
        <f t="shared" si="1"/>
        <v>28128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176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175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176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175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176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175</v>
      </c>
      <c r="B95" s="46"/>
      <c r="C95" s="79">
        <v>26955</v>
      </c>
      <c r="D95" s="79"/>
      <c r="E95" s="79"/>
      <c r="F95" s="79"/>
      <c r="G95" s="79"/>
      <c r="H95" s="79"/>
      <c r="I95" s="47">
        <f t="shared" si="12"/>
        <v>26955</v>
      </c>
      <c r="J95" s="79"/>
      <c r="K95" s="76">
        <f t="shared" si="13"/>
        <v>26955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176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175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176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175</v>
      </c>
      <c r="B105" s="46"/>
      <c r="C105" s="47">
        <v>44493</v>
      </c>
      <c r="D105" s="71">
        <v>242126</v>
      </c>
      <c r="E105" s="47"/>
      <c r="F105" s="79"/>
      <c r="G105" s="79"/>
      <c r="H105" s="79"/>
      <c r="I105" s="76">
        <f t="shared" si="12"/>
        <v>286619</v>
      </c>
      <c r="J105" s="79"/>
      <c r="K105" s="76">
        <f t="shared" si="13"/>
        <v>286619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176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175</v>
      </c>
      <c r="B110" s="46"/>
      <c r="C110" s="47">
        <v>80</v>
      </c>
      <c r="D110" s="47"/>
      <c r="E110" s="47"/>
      <c r="F110" s="79"/>
      <c r="G110" s="79"/>
      <c r="H110" s="79"/>
      <c r="I110" s="76">
        <f t="shared" si="12"/>
        <v>80</v>
      </c>
      <c r="J110" s="79"/>
      <c r="K110" s="76">
        <f t="shared" si="13"/>
        <v>80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176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175</v>
      </c>
      <c r="B115" s="46"/>
      <c r="C115" s="47"/>
      <c r="D115" s="47"/>
      <c r="E115" s="47"/>
      <c r="F115" s="79"/>
      <c r="G115" s="79">
        <v>5309</v>
      </c>
      <c r="H115" s="79"/>
      <c r="I115" s="76">
        <f t="shared" si="12"/>
        <v>5309</v>
      </c>
      <c r="J115" s="79"/>
      <c r="K115" s="76">
        <f t="shared" si="13"/>
        <v>5309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42291</v>
      </c>
      <c r="H116" s="79"/>
      <c r="I116" s="76">
        <f t="shared" si="12"/>
        <v>42291</v>
      </c>
      <c r="J116" s="79"/>
      <c r="K116" s="76">
        <f t="shared" si="13"/>
        <v>42291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176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175</v>
      </c>
      <c r="B120" s="75"/>
      <c r="C120" s="76">
        <f>SUM(C125+C130)</f>
        <v>44177</v>
      </c>
      <c r="D120" s="76">
        <f>SUM(D125+D130)</f>
        <v>211452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255629</v>
      </c>
      <c r="J120" s="76">
        <f t="shared" si="14"/>
        <v>-103422</v>
      </c>
      <c r="K120" s="76">
        <f t="shared" si="14"/>
        <v>152207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176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175</v>
      </c>
      <c r="B125" s="46"/>
      <c r="C125" s="47">
        <v>44177</v>
      </c>
      <c r="D125" s="79">
        <v>30</v>
      </c>
      <c r="E125" s="79"/>
      <c r="F125" s="79"/>
      <c r="G125" s="79"/>
      <c r="H125" s="79"/>
      <c r="I125" s="47">
        <f>SUM(C125+D125+E125+F125+G125+H125)</f>
        <v>44207</v>
      </c>
      <c r="J125" s="79"/>
      <c r="K125" s="76">
        <f t="shared" si="13"/>
        <v>44207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176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175</v>
      </c>
      <c r="B130" s="46"/>
      <c r="C130" s="47"/>
      <c r="D130" s="83">
        <v>211422</v>
      </c>
      <c r="E130" s="79"/>
      <c r="F130" s="79"/>
      <c r="G130" s="79"/>
      <c r="H130" s="47"/>
      <c r="I130" s="47">
        <f>SUM(C130+D130+E130+F130+G130+H130)</f>
        <v>211422</v>
      </c>
      <c r="J130" s="79">
        <v>-103422</v>
      </c>
      <c r="K130" s="76">
        <f t="shared" si="13"/>
        <v>108000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176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175</v>
      </c>
      <c r="B135" s="46"/>
      <c r="C135" s="47">
        <v>81650</v>
      </c>
      <c r="D135" s="79">
        <v>247</v>
      </c>
      <c r="E135" s="79"/>
      <c r="F135" s="79"/>
      <c r="G135" s="79"/>
      <c r="H135" s="79"/>
      <c r="I135" s="76">
        <f>SUM(C135+D135+E135+F135+G135+H135)</f>
        <v>81897</v>
      </c>
      <c r="J135" s="79"/>
      <c r="K135" s="76">
        <f t="shared" si="13"/>
        <v>81897</v>
      </c>
    </row>
    <row r="136" spans="1:11" ht="18" customHeight="1">
      <c r="A136" s="70" t="s">
        <v>165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171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176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175</v>
      </c>
      <c r="B140" s="75"/>
      <c r="C140" s="74">
        <f>SUM(C145+C200+C205+C220+C225)</f>
        <v>593818</v>
      </c>
      <c r="D140" s="74">
        <f>SUM(D145+D200+D205+D220+D225)</f>
        <v>461209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5309</v>
      </c>
      <c r="H140" s="74">
        <f t="shared" si="17"/>
        <v>6</v>
      </c>
      <c r="I140" s="74">
        <f t="shared" si="17"/>
        <v>1060342</v>
      </c>
      <c r="J140" s="74">
        <f t="shared" si="17"/>
        <v>-103422</v>
      </c>
      <c r="K140" s="74">
        <f t="shared" si="17"/>
        <v>956920</v>
      </c>
    </row>
    <row r="141" spans="1:11" s="18" customFormat="1" ht="18" customHeight="1">
      <c r="A141" s="70" t="s">
        <v>165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42291</v>
      </c>
      <c r="H141" s="74">
        <f t="shared" si="18"/>
        <v>0</v>
      </c>
      <c r="I141" s="74">
        <f t="shared" si="18"/>
        <v>1232825</v>
      </c>
      <c r="J141" s="74">
        <f t="shared" si="18"/>
        <v>-108397</v>
      </c>
      <c r="K141" s="74">
        <f t="shared" si="18"/>
        <v>1124428</v>
      </c>
    </row>
    <row r="142" spans="1:11" s="18" customFormat="1" ht="18" customHeight="1">
      <c r="A142" s="70" t="s">
        <v>171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176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162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175</v>
      </c>
      <c r="B145" s="75"/>
      <c r="C145" s="76">
        <f>SUM(C150+C155+C160+C165+C170+C175+C180+C185+C190+C195)</f>
        <v>496162</v>
      </c>
      <c r="D145" s="76">
        <f>SUM(D150+D155+D160+D165+D170+D175+D180+D185+D190+D195)</f>
        <v>454126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950294</v>
      </c>
      <c r="J145" s="76">
        <f t="shared" si="19"/>
        <v>-103422</v>
      </c>
      <c r="K145" s="76">
        <f t="shared" si="19"/>
        <v>846872</v>
      </c>
    </row>
    <row r="146" spans="1:11" s="18" customFormat="1" ht="18" customHeight="1">
      <c r="A146" s="70" t="s">
        <v>165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171</v>
      </c>
      <c r="B147" s="75"/>
      <c r="C147" s="76">
        <f t="shared" si="20"/>
        <v>687670</v>
      </c>
      <c r="D147" s="76">
        <f t="shared" si="20"/>
        <v>475998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1163668</v>
      </c>
      <c r="J147" s="76">
        <f t="shared" si="20"/>
        <v>-108303</v>
      </c>
      <c r="K147" s="76">
        <f t="shared" si="20"/>
        <v>1055365</v>
      </c>
    </row>
    <row r="148" spans="1:11" s="18" customFormat="1" ht="18" customHeight="1">
      <c r="A148" s="70" t="s">
        <v>176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175</v>
      </c>
      <c r="B150" s="46"/>
      <c r="C150" s="71">
        <v>105860</v>
      </c>
      <c r="D150" s="71">
        <v>348361</v>
      </c>
      <c r="E150" s="47"/>
      <c r="F150" s="79"/>
      <c r="G150" s="79"/>
      <c r="H150" s="47"/>
      <c r="I150" s="47">
        <f aca="true" t="shared" si="21" ref="I150:I180">SUM(C150+D150+E150+F150+G150+H150)</f>
        <v>454221</v>
      </c>
      <c r="J150" s="79"/>
      <c r="K150" s="76">
        <f>SUM(I150+J150)</f>
        <v>454221</v>
      </c>
    </row>
    <row r="151" spans="1:11" ht="18" customHeight="1">
      <c r="A151" s="70" t="s">
        <v>165</v>
      </c>
      <c r="B151" s="46"/>
      <c r="C151" s="47">
        <v>105936</v>
      </c>
      <c r="D151" s="47">
        <v>359759</v>
      </c>
      <c r="E151" s="47"/>
      <c r="F151" s="79"/>
      <c r="G151" s="79"/>
      <c r="H151" s="47"/>
      <c r="I151" s="47">
        <f t="shared" si="21"/>
        <v>465695</v>
      </c>
      <c r="J151" s="79"/>
      <c r="K151" s="76">
        <f>SUM(I151+J151)</f>
        <v>465695</v>
      </c>
    </row>
    <row r="152" spans="1:11" ht="18" customHeight="1">
      <c r="A152" s="70" t="s">
        <v>171</v>
      </c>
      <c r="B152" s="46"/>
      <c r="C152" s="47">
        <v>107391</v>
      </c>
      <c r="D152" s="47">
        <v>367712</v>
      </c>
      <c r="E152" s="47"/>
      <c r="F152" s="79"/>
      <c r="G152" s="79"/>
      <c r="H152" s="47"/>
      <c r="I152" s="47">
        <f t="shared" si="21"/>
        <v>475103</v>
      </c>
      <c r="J152" s="79"/>
      <c r="K152" s="76">
        <f>SUM(I152+J152)</f>
        <v>475103</v>
      </c>
    </row>
    <row r="153" spans="1:11" ht="18" customHeight="1">
      <c r="A153" s="70" t="s">
        <v>176</v>
      </c>
      <c r="B153" s="46"/>
      <c r="C153" s="47">
        <v>101083</v>
      </c>
      <c r="D153" s="47">
        <v>368866</v>
      </c>
      <c r="E153" s="47"/>
      <c r="F153" s="79"/>
      <c r="G153" s="79"/>
      <c r="H153" s="47"/>
      <c r="I153" s="47">
        <f t="shared" si="21"/>
        <v>469949</v>
      </c>
      <c r="J153" s="79"/>
      <c r="K153" s="76">
        <f>SUM(I153+J153)</f>
        <v>469949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175</v>
      </c>
      <c r="B155" s="46"/>
      <c r="C155" s="71">
        <v>134217</v>
      </c>
      <c r="D155" s="71">
        <v>103301</v>
      </c>
      <c r="E155" s="47"/>
      <c r="F155" s="79"/>
      <c r="G155" s="79"/>
      <c r="H155" s="47"/>
      <c r="I155" s="47">
        <f t="shared" si="21"/>
        <v>237518</v>
      </c>
      <c r="J155" s="79"/>
      <c r="K155" s="47">
        <f>SUM(I155+J155)</f>
        <v>237518</v>
      </c>
    </row>
    <row r="156" spans="1:11" ht="18" customHeight="1">
      <c r="A156" s="70" t="s">
        <v>165</v>
      </c>
      <c r="B156" s="46"/>
      <c r="C156" s="47">
        <v>145150</v>
      </c>
      <c r="D156" s="47">
        <v>103880</v>
      </c>
      <c r="E156" s="47"/>
      <c r="F156" s="79"/>
      <c r="G156" s="79"/>
      <c r="H156" s="47"/>
      <c r="I156" s="47">
        <f t="shared" si="21"/>
        <v>249030</v>
      </c>
      <c r="J156" s="79"/>
      <c r="K156" s="47">
        <f>SUM(I156+J156)</f>
        <v>249030</v>
      </c>
    </row>
    <row r="157" spans="1:11" ht="18" customHeight="1">
      <c r="A157" s="70" t="s">
        <v>171</v>
      </c>
      <c r="B157" s="46"/>
      <c r="C157" s="47">
        <v>145133</v>
      </c>
      <c r="D157" s="47">
        <v>106700</v>
      </c>
      <c r="E157" s="47"/>
      <c r="F157" s="79"/>
      <c r="G157" s="79"/>
      <c r="H157" s="47"/>
      <c r="I157" s="47">
        <f t="shared" si="21"/>
        <v>251833</v>
      </c>
      <c r="J157" s="79"/>
      <c r="K157" s="47">
        <f>SUM(I157+J157)</f>
        <v>251833</v>
      </c>
    </row>
    <row r="158" spans="1:11" ht="18" customHeight="1">
      <c r="A158" s="70" t="s">
        <v>176</v>
      </c>
      <c r="B158" s="46"/>
      <c r="C158" s="47">
        <v>134084</v>
      </c>
      <c r="D158" s="47">
        <v>109635</v>
      </c>
      <c r="E158" s="47"/>
      <c r="F158" s="79"/>
      <c r="G158" s="79"/>
      <c r="H158" s="47"/>
      <c r="I158" s="47">
        <f t="shared" si="21"/>
        <v>243719</v>
      </c>
      <c r="J158" s="79"/>
      <c r="K158" s="47">
        <f>SUM(I158+J158)</f>
        <v>243719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175</v>
      </c>
      <c r="B160" s="46"/>
      <c r="C160" s="47">
        <v>5946</v>
      </c>
      <c r="D160" s="47"/>
      <c r="E160" s="47"/>
      <c r="F160" s="79"/>
      <c r="G160" s="79"/>
      <c r="H160" s="79"/>
      <c r="I160" s="47">
        <f t="shared" si="21"/>
        <v>5946</v>
      </c>
      <c r="J160" s="79"/>
      <c r="K160" s="47">
        <f aca="true" t="shared" si="22" ref="K160:K168">SUM(I160+J160)</f>
        <v>5946</v>
      </c>
    </row>
    <row r="161" spans="1:11" ht="18" customHeight="1">
      <c r="A161" s="70" t="s">
        <v>165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171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176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175</v>
      </c>
      <c r="B165" s="46"/>
      <c r="C165" s="71">
        <v>37655</v>
      </c>
      <c r="D165" s="79"/>
      <c r="E165" s="79"/>
      <c r="F165" s="79"/>
      <c r="G165" s="79"/>
      <c r="H165" s="79"/>
      <c r="I165" s="47">
        <f t="shared" si="21"/>
        <v>37655</v>
      </c>
      <c r="J165" s="79"/>
      <c r="K165" s="47">
        <f t="shared" si="22"/>
        <v>37655</v>
      </c>
    </row>
    <row r="166" spans="1:11" ht="18" customHeight="1">
      <c r="A166" s="70" t="s">
        <v>165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171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176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175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165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171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176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175</v>
      </c>
      <c r="B175" s="46"/>
      <c r="C175" s="71">
        <v>103422</v>
      </c>
      <c r="D175" s="47"/>
      <c r="E175" s="47"/>
      <c r="F175" s="79"/>
      <c r="G175" s="79"/>
      <c r="H175" s="79"/>
      <c r="I175" s="47">
        <f t="shared" si="21"/>
        <v>103422</v>
      </c>
      <c r="J175" s="79">
        <v>-103422</v>
      </c>
      <c r="K175" s="47">
        <f>SUM(I175+J175)</f>
        <v>0</v>
      </c>
      <c r="L175" s="43"/>
    </row>
    <row r="176" spans="1:12" ht="18" customHeight="1">
      <c r="A176" s="70" t="s">
        <v>165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171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176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175</v>
      </c>
      <c r="B180" s="46"/>
      <c r="C180" s="71">
        <v>8821</v>
      </c>
      <c r="D180" s="47"/>
      <c r="E180" s="79"/>
      <c r="F180" s="79"/>
      <c r="G180" s="79"/>
      <c r="H180" s="79">
        <v>6</v>
      </c>
      <c r="I180" s="47">
        <f t="shared" si="21"/>
        <v>8827</v>
      </c>
      <c r="J180" s="79"/>
      <c r="K180" s="47">
        <f>SUM(I180+J180)</f>
        <v>8827</v>
      </c>
    </row>
    <row r="181" spans="1:11" ht="18" customHeight="1">
      <c r="A181" s="70" t="s">
        <v>165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171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176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175</v>
      </c>
      <c r="B185" s="46"/>
      <c r="C185" s="47">
        <v>76763</v>
      </c>
      <c r="D185" s="47">
        <v>412</v>
      </c>
      <c r="E185" s="79"/>
      <c r="F185" s="79"/>
      <c r="G185" s="79"/>
      <c r="H185" s="79"/>
      <c r="I185" s="47">
        <f t="shared" si="23"/>
        <v>77175</v>
      </c>
      <c r="J185" s="79"/>
      <c r="K185" s="47">
        <f>SUM(I185+J185)</f>
        <v>77175</v>
      </c>
    </row>
    <row r="186" spans="1:11" ht="24" customHeight="1">
      <c r="A186" s="70" t="s">
        <v>165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171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176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175</v>
      </c>
      <c r="B190" s="46"/>
      <c r="C190" s="71">
        <v>18118</v>
      </c>
      <c r="D190" s="79"/>
      <c r="E190" s="79"/>
      <c r="F190" s="79"/>
      <c r="G190" s="79"/>
      <c r="H190" s="79"/>
      <c r="I190" s="47">
        <f t="shared" si="23"/>
        <v>18118</v>
      </c>
      <c r="J190" s="79"/>
      <c r="K190" s="47">
        <f>SUM(I190+J190)</f>
        <v>18118</v>
      </c>
    </row>
    <row r="191" spans="1:11" ht="18" customHeight="1">
      <c r="A191" s="70" t="s">
        <v>165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171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176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175</v>
      </c>
      <c r="B195" s="46"/>
      <c r="C195" s="71">
        <v>5310</v>
      </c>
      <c r="D195" s="83">
        <v>2052</v>
      </c>
      <c r="E195" s="79"/>
      <c r="F195" s="79"/>
      <c r="G195" s="79"/>
      <c r="H195" s="79"/>
      <c r="I195" s="47">
        <f t="shared" si="23"/>
        <v>7362</v>
      </c>
      <c r="J195" s="79"/>
      <c r="K195" s="47">
        <f>SUM(I195+J195)</f>
        <v>7362</v>
      </c>
    </row>
    <row r="196" spans="1:11" ht="18" customHeight="1">
      <c r="A196" s="70" t="s">
        <v>165</v>
      </c>
      <c r="B196" s="46"/>
      <c r="C196" s="47">
        <v>4031</v>
      </c>
      <c r="D196" s="79">
        <v>1542</v>
      </c>
      <c r="E196" s="79"/>
      <c r="F196" s="79"/>
      <c r="G196" s="79"/>
      <c r="H196" s="79"/>
      <c r="I196" s="47">
        <f t="shared" si="23"/>
        <v>5573</v>
      </c>
      <c r="J196" s="79"/>
      <c r="K196" s="47">
        <f>SUM(I196+J196)</f>
        <v>5573</v>
      </c>
    </row>
    <row r="197" spans="1:11" ht="18" customHeight="1">
      <c r="A197" s="70" t="s">
        <v>171</v>
      </c>
      <c r="B197" s="46"/>
      <c r="C197" s="47">
        <v>4024</v>
      </c>
      <c r="D197" s="79">
        <v>1586</v>
      </c>
      <c r="E197" s="79"/>
      <c r="F197" s="79"/>
      <c r="G197" s="79"/>
      <c r="H197" s="79"/>
      <c r="I197" s="47">
        <f t="shared" si="23"/>
        <v>5610</v>
      </c>
      <c r="J197" s="79"/>
      <c r="K197" s="47">
        <f>SUM(I197+J197)</f>
        <v>5610</v>
      </c>
    </row>
    <row r="198" spans="1:11" ht="18" customHeight="1">
      <c r="A198" s="70" t="s">
        <v>176</v>
      </c>
      <c r="B198" s="46"/>
      <c r="C198" s="47">
        <v>4049</v>
      </c>
      <c r="D198" s="79">
        <v>1635</v>
      </c>
      <c r="E198" s="79"/>
      <c r="F198" s="79"/>
      <c r="G198" s="79"/>
      <c r="H198" s="79"/>
      <c r="I198" s="47">
        <f t="shared" si="23"/>
        <v>5684</v>
      </c>
      <c r="J198" s="79"/>
      <c r="K198" s="47">
        <f>SUM(I198+J198)</f>
        <v>5684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175</v>
      </c>
      <c r="B200" s="46"/>
      <c r="C200" s="71">
        <v>82162</v>
      </c>
      <c r="D200" s="71">
        <v>7083</v>
      </c>
      <c r="E200" s="47"/>
      <c r="F200" s="47"/>
      <c r="G200" s="47">
        <v>5309</v>
      </c>
      <c r="H200" s="47"/>
      <c r="I200" s="47">
        <f t="shared" si="23"/>
        <v>94554</v>
      </c>
      <c r="J200" s="79"/>
      <c r="K200" s="47">
        <f>SUM(I200+J200)</f>
        <v>94554</v>
      </c>
    </row>
    <row r="201" spans="1:11" ht="18" customHeight="1">
      <c r="A201" s="70" t="s">
        <v>165</v>
      </c>
      <c r="B201" s="46"/>
      <c r="C201" s="47">
        <v>50612</v>
      </c>
      <c r="D201" s="47">
        <v>6408</v>
      </c>
      <c r="E201" s="47"/>
      <c r="F201" s="47"/>
      <c r="G201" s="47">
        <v>42291</v>
      </c>
      <c r="H201" s="47"/>
      <c r="I201" s="47">
        <f t="shared" si="23"/>
        <v>99311</v>
      </c>
      <c r="J201" s="79"/>
      <c r="K201" s="47">
        <f>SUM(I201+J201)</f>
        <v>99311</v>
      </c>
    </row>
    <row r="202" spans="1:11" ht="18" customHeight="1">
      <c r="A202" s="70" t="s">
        <v>171</v>
      </c>
      <c r="B202" s="46"/>
      <c r="C202" s="47">
        <v>53143</v>
      </c>
      <c r="D202" s="47">
        <v>6396</v>
      </c>
      <c r="E202" s="47"/>
      <c r="F202" s="47"/>
      <c r="G202" s="47">
        <v>23800</v>
      </c>
      <c r="H202" s="47"/>
      <c r="I202" s="47">
        <f t="shared" si="23"/>
        <v>83339</v>
      </c>
      <c r="J202" s="79"/>
      <c r="K202" s="47">
        <f>SUM(I202+J202)</f>
        <v>83339</v>
      </c>
    </row>
    <row r="203" spans="1:11" ht="18" customHeight="1">
      <c r="A203" s="70" t="s">
        <v>176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175</v>
      </c>
      <c r="B205" s="17"/>
      <c r="C205" s="74">
        <f>SUM(C210+C215)</f>
        <v>15504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15504</v>
      </c>
      <c r="J205" s="74">
        <f t="shared" si="24"/>
        <v>0</v>
      </c>
      <c r="K205" s="39">
        <f t="shared" si="24"/>
        <v>15504</v>
      </c>
    </row>
    <row r="206" spans="1:11" s="18" customFormat="1" ht="18" customHeight="1">
      <c r="A206" s="70" t="s">
        <v>165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171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176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175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165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171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176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175</v>
      </c>
      <c r="B215" s="20"/>
      <c r="C215" s="47">
        <v>15504</v>
      </c>
      <c r="D215" s="47"/>
      <c r="E215" s="47"/>
      <c r="F215" s="79"/>
      <c r="G215" s="79"/>
      <c r="H215" s="79"/>
      <c r="I215" s="21">
        <f t="shared" si="26"/>
        <v>15504</v>
      </c>
      <c r="J215" s="79"/>
      <c r="K215" s="40">
        <f>SUM(I215+J215)</f>
        <v>15504</v>
      </c>
    </row>
    <row r="216" spans="1:11" ht="18" customHeight="1">
      <c r="A216" s="70" t="s">
        <v>165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171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176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175</v>
      </c>
      <c r="B220" s="46"/>
      <c r="C220" s="71">
        <v>-10</v>
      </c>
      <c r="D220" s="71"/>
      <c r="E220" s="47"/>
      <c r="F220" s="79"/>
      <c r="G220" s="79"/>
      <c r="H220" s="79"/>
      <c r="I220" s="21">
        <f t="shared" si="26"/>
        <v>-10</v>
      </c>
      <c r="J220" s="79"/>
      <c r="K220" s="40">
        <f>SUM(I220+J220)</f>
        <v>-10</v>
      </c>
    </row>
    <row r="221" spans="1:11" ht="24" customHeight="1">
      <c r="A221" s="70" t="s">
        <v>165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171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176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166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175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176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163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175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165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171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176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>
      <c r="A287" s="106" t="s">
        <v>157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1:11" s="32" customFormat="1" ht="19.5" customHeight="1">
      <c r="A288" s="106" t="s">
        <v>179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1:11" s="32" customFormat="1" ht="25.5" customHeight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177</v>
      </c>
      <c r="B290" s="34"/>
      <c r="C290" s="103"/>
      <c r="D290" s="119"/>
      <c r="E290" s="119"/>
      <c r="F290" s="119"/>
      <c r="G290" s="119"/>
      <c r="H290" s="119"/>
      <c r="I290" s="119"/>
      <c r="J290" s="120" t="s">
        <v>172</v>
      </c>
      <c r="K290" s="120"/>
    </row>
    <row r="291" spans="1:11" s="35" customFormat="1" ht="21" customHeight="1" hidden="1">
      <c r="A291" s="33" t="s">
        <v>164</v>
      </c>
      <c r="B291" s="36"/>
      <c r="C291" s="104"/>
      <c r="D291" s="119"/>
      <c r="E291" s="119"/>
      <c r="F291" s="119"/>
      <c r="G291" s="119"/>
      <c r="H291" s="119"/>
      <c r="I291" s="119"/>
      <c r="J291" s="120" t="s">
        <v>173</v>
      </c>
      <c r="K291" s="120"/>
    </row>
    <row r="292" spans="1:11" s="32" customFormat="1" ht="21" customHeight="1" hidden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 hidden="1">
      <c r="A293" s="106" t="s">
        <v>157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1:11" s="32" customFormat="1" ht="18" customHeight="1" hidden="1">
      <c r="A294" s="106" t="s">
        <v>178</v>
      </c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1:11" s="32" customFormat="1" ht="18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8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8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8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8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8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8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8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8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8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8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8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8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8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8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8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8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8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8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8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8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8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8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8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8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8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8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8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8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8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8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8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8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8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8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8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8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8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8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8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8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8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8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8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8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8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8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8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8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8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8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8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8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8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8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8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8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8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8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8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8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8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8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8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8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8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8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8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8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8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8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8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8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8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8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8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8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8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8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8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8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8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8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8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8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8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8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8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8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8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8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8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8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8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8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8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8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8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8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8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8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8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8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8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8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8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8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8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8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8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8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8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8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8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8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8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8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8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8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8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8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8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8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8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8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8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8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8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A287:K287"/>
    <mergeCell ref="A288:K288"/>
    <mergeCell ref="B14:B22"/>
    <mergeCell ref="E14:E22"/>
    <mergeCell ref="D290:I290"/>
    <mergeCell ref="D291:I291"/>
    <mergeCell ref="J290:K290"/>
    <mergeCell ref="J291:K291"/>
    <mergeCell ref="G3:K3"/>
    <mergeCell ref="A10:K10"/>
    <mergeCell ref="A11:K11"/>
    <mergeCell ref="C14:C22"/>
    <mergeCell ref="D14:D22"/>
    <mergeCell ref="A14:A22"/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2019-07-24T05:53:27Z</cp:lastPrinted>
  <dcterms:modified xsi:type="dcterms:W3CDTF">2019-07-24T05:53:50Z</dcterms:modified>
  <cp:category/>
  <cp:version/>
  <cp:contentType/>
  <cp:contentStatus/>
</cp:coreProperties>
</file>